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937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0" i="1" l="1"/>
  <c r="C7" i="1" l="1"/>
  <c r="C8" i="1"/>
  <c r="C9" i="1"/>
  <c r="C11" i="1"/>
  <c r="C12" i="1"/>
  <c r="C14" i="1"/>
  <c r="C15" i="1"/>
  <c r="C17" i="1"/>
  <c r="C18" i="1"/>
  <c r="C19" i="1"/>
  <c r="C20" i="1"/>
  <c r="C21" i="1"/>
  <c r="C6" i="1"/>
  <c r="D11" i="1" l="1"/>
  <c r="D6" i="1"/>
  <c r="B16" i="1"/>
  <c r="C16" i="1" s="1"/>
  <c r="A26" i="1" s="1"/>
  <c r="B13" i="1"/>
  <c r="C13" i="1" s="1"/>
  <c r="B22" i="1" l="1"/>
  <c r="C22" i="1"/>
</calcChain>
</file>

<file path=xl/sharedStrings.xml><?xml version="1.0" encoding="utf-8"?>
<sst xmlns="http://schemas.openxmlformats.org/spreadsheetml/2006/main" count="24" uniqueCount="23">
  <si>
    <t>kg</t>
  </si>
  <si>
    <t>%</t>
  </si>
  <si>
    <t>Newsprint</t>
    <phoneticPr fontId="1" type="noConversion"/>
  </si>
  <si>
    <t>Boxboard</t>
    <phoneticPr fontId="1" type="noConversion"/>
  </si>
  <si>
    <t>Craft Paper</t>
    <phoneticPr fontId="1" type="noConversion"/>
  </si>
  <si>
    <t>#1 Plastic</t>
  </si>
  <si>
    <t>#2 Plastic</t>
  </si>
  <si>
    <t>#5 Plastic</t>
  </si>
  <si>
    <t>#6 Plastic</t>
  </si>
  <si>
    <t>Glass</t>
    <phoneticPr fontId="1" type="noConversion"/>
  </si>
  <si>
    <t>Aluminum</t>
  </si>
  <si>
    <t>Steel</t>
  </si>
  <si>
    <t>Cardboard</t>
  </si>
  <si>
    <t>Paper Towels</t>
    <phoneticPr fontId="1" type="noConversion"/>
  </si>
  <si>
    <t>TOTAL</t>
  </si>
  <si>
    <t>Fine Paper</t>
  </si>
  <si>
    <t>Food Waste</t>
  </si>
  <si>
    <t>Non-Recyclable</t>
  </si>
  <si>
    <t>Mandatory Recyclables</t>
  </si>
  <si>
    <t>Other Recyclables</t>
  </si>
  <si>
    <t>Diverted Waste</t>
  </si>
  <si>
    <t>Landfilled Waste</t>
  </si>
  <si>
    <t>Gable Top &amp; Asceptic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</si>
</sst>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0"/>
      <color rgb="FF00000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0" xfId="0" applyNumberFormat="1" applyFont="1" applyAlignment="1"/>
    <xf numFmtId="164" fontId="1" fillId="0" borderId="0" xfId="0" applyNumberFormat="1" applyFont="1" applyAlignment="1"/>
    <xf numFmtId="2" fontId="0" fillId="0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Sheet1!$A$25</c:f>
              <c:strCache>
                <c:ptCount val="1"/>
                <c:pt idx="0">
                  <c:v>Mandatory Recyclables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val>
            <c:numRef>
              <c:f>Sheet1!$A$26</c:f>
              <c:numCache>
                <c:formatCode>0.0</c:formatCode>
                <c:ptCount val="1"/>
                <c:pt idx="0">
                  <c:v>5.2741732942653821</c:v>
                </c:pt>
              </c:numCache>
            </c:numRef>
          </c:val>
        </c:ser>
        <c:ser>
          <c:idx val="1"/>
          <c:order val="1"/>
          <c:tx>
            <c:strRef>
              <c:f>Sheet1!$B$25</c:f>
              <c:strCache>
                <c:ptCount val="1"/>
                <c:pt idx="0">
                  <c:v>Other Recyclables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Sheet1!$B$26</c:f>
              <c:numCache>
                <c:formatCode>0.0</c:formatCode>
                <c:ptCount val="1"/>
                <c:pt idx="0">
                  <c:v>69.5</c:v>
                </c:pt>
              </c:numCache>
            </c:numRef>
          </c:val>
        </c:ser>
        <c:ser>
          <c:idx val="2"/>
          <c:order val="2"/>
          <c:tx>
            <c:strRef>
              <c:f>Sheet1!$C$25</c:f>
              <c:strCache>
                <c:ptCount val="1"/>
                <c:pt idx="0">
                  <c:v>Non-Recyclable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Sheet1!$C$26</c:f>
              <c:numCache>
                <c:formatCode>General</c:formatCode>
                <c:ptCount val="1"/>
                <c:pt idx="0">
                  <c:v>25.2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2653824"/>
        <c:axId val="132655360"/>
      </c:barChart>
      <c:catAx>
        <c:axId val="1326538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2655360"/>
        <c:crosses val="autoZero"/>
        <c:auto val="1"/>
        <c:lblAlgn val="ctr"/>
        <c:lblOffset val="100"/>
        <c:noMultiLvlLbl val="0"/>
      </c:catAx>
      <c:valAx>
        <c:axId val="13265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653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chemeClr val="bg1">
                <a:lumMod val="65000"/>
              </a:schemeClr>
            </a:solidFill>
          </c:spPr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8.9787292213473313E-2"/>
                  <c:y val="0.1080858121901429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Diverted Waste</a:t>
                    </a:r>
                  </a:p>
                  <a:p>
                    <a:fld id="{881109CC-CC9F-4270-9687-3A3EF4512C2E}" type="VALUE">
                      <a:rPr lang="en-US" b="1"/>
                      <a:pPr/>
                      <a:t>[VALUE]</a:t>
                    </a:fld>
                    <a:r>
                      <a:rPr lang="en-US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8.457163167104112E-2"/>
                  <c:y val="-3.5267935258092735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Landfilled Waste</a:t>
                    </a:r>
                  </a:p>
                  <a:p>
                    <a:fld id="{AF687D74-80C7-4F08-AE46-6ADC3324232B}" type="VALUE">
                      <a:rPr lang="en-US" b="1"/>
                      <a:pPr/>
                      <a:t>[VALUE]</a:t>
                    </a:fld>
                    <a:r>
                      <a:rPr lang="en-US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Sheet1!$C$29:$C$30</c:f>
              <c:numCache>
                <c:formatCode>General</c:formatCode>
                <c:ptCount val="2"/>
                <c:pt idx="0">
                  <c:v>27.3</c:v>
                </c:pt>
                <c:pt idx="1">
                  <c:v>72.7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277777777777776"/>
          <c:y val="0.19907407407407407"/>
          <c:w val="0.38333333333333336"/>
          <c:h val="0.6388888888888888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5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-0.24770209973753282"/>
                  <c:y val="5.8034776902887136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Fine Paper</a:t>
                    </a:r>
                  </a:p>
                  <a:p>
                    <a:fld id="{82D2B3CC-5593-4050-89F3-C906A27A0DC3}" type="VALUE">
                      <a:rPr lang="en-US" b="1"/>
                      <a:pPr/>
                      <a:t>[VALUE]</a:t>
                    </a:fld>
                    <a:r>
                      <a:rPr lang="en-US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23651881014873141"/>
                  <c:y val="-5.2096092155147274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Newspaper</a:t>
                    </a:r>
                  </a:p>
                  <a:p>
                    <a:fld id="{2CF0D7A7-CADB-4E9B-AB30-F7CBD7DD6781}" type="VALUE">
                      <a:rPr lang="en-US" b="1"/>
                      <a:pPr/>
                      <a:t>[VALUE]</a:t>
                    </a:fld>
                    <a:r>
                      <a:rPr lang="en-US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7.9193350831146161E-2"/>
                  <c:y val="-7.65029892096821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Boxboard</a:t>
                    </a:r>
                  </a:p>
                  <a:p>
                    <a:fld id="{1D911F9F-AAB4-4722-95BB-FA7816EAABE1}" type="VALUE">
                      <a:rPr lang="en-US" b="1"/>
                      <a:pPr/>
                      <a:t>[VALUE]</a:t>
                    </a:fld>
                    <a:r>
                      <a:rPr lang="en-US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1.5170603674540683E-2"/>
                  <c:y val="-8.2004957713619125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Craft Paper</a:t>
                    </a:r>
                  </a:p>
                  <a:p>
                    <a:fld id="{C2154687-E76A-4B1B-A553-5F672E9BA389}" type="VALUE">
                      <a:rPr lang="en-US" b="1"/>
                      <a:pPr/>
                      <a:t>[VALUE]</a:t>
                    </a:fld>
                    <a:r>
                      <a:rPr lang="en-US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0.14315933945756781"/>
                  <c:y val="-8.307159521726451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Cardboard</a:t>
                    </a:r>
                  </a:p>
                  <a:p>
                    <a:fld id="{A5CC2D09-CA07-4F92-A1BD-94298B25D4F3}" type="VALUE">
                      <a:rPr lang="en-US" b="1"/>
                      <a:pPr/>
                      <a:t>[VALUE]</a:t>
                    </a:fld>
                    <a:r>
                      <a:rPr lang="en-US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2.8690288713910762E-2"/>
                  <c:y val="-1.1784047827354914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#1 Plastic</a:t>
                    </a:r>
                  </a:p>
                  <a:p>
                    <a:fld id="{881687AE-D3FE-45EE-90D9-C9CDE0465BDC}" type="VALUE">
                      <a:rPr lang="en-US" b="1"/>
                      <a:pPr/>
                      <a:t>[VALUE]</a:t>
                    </a:fld>
                    <a:r>
                      <a:rPr lang="en-US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0.22770384951881015"/>
                  <c:y val="-0.1571463983668708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#2 Plastic</a:t>
                    </a:r>
                  </a:p>
                  <a:p>
                    <a:fld id="{81670D78-76AF-4602-A7E1-B5DE1A436FB4}" type="VALUE">
                      <a:rPr lang="en-US" b="1"/>
                      <a:pPr/>
                      <a:t>[VALUE]</a:t>
                    </a:fld>
                    <a:r>
                      <a:rPr lang="en-US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0.22647725284339448"/>
                  <c:y val="-2.857101195683873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#5 Plastic</a:t>
                    </a:r>
                  </a:p>
                  <a:p>
                    <a:fld id="{EC45F363-998B-4D71-BFFC-92D3440C1F8E}" type="VALUE">
                      <a:rPr lang="en-US" b="1"/>
                      <a:pPr/>
                      <a:t>[VALUE]</a:t>
                    </a:fld>
                    <a:r>
                      <a:rPr lang="en-US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8"/>
              <c:layout>
                <c:manualLayout>
                  <c:x val="0.21859055118110235"/>
                  <c:y val="7.8625692621755616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#6 Plastic</a:t>
                    </a:r>
                  </a:p>
                  <a:p>
                    <a:fld id="{3E972B50-1306-4DAF-8AFB-B8588BD4350A}" type="VALUE">
                      <a:rPr lang="en-US" b="1"/>
                      <a:pPr/>
                      <a:t>[VALUE]</a:t>
                    </a:fld>
                    <a:r>
                      <a:rPr lang="en-US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0.14878390201224836"/>
                  <c:y val="0.16603273549139691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Glass</a:t>
                    </a:r>
                  </a:p>
                  <a:p>
                    <a:fld id="{7AC6B63B-523C-4FFA-B9F8-874A40BEEFF2}" type="VALUE">
                      <a:rPr lang="en-US" b="1"/>
                      <a:pPr/>
                      <a:t>[VALUE]</a:t>
                    </a:fld>
                    <a:r>
                      <a:rPr lang="en-US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0.17409995625546795"/>
                  <c:y val="0.26222513852435114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Aluminum</a:t>
                    </a:r>
                  </a:p>
                  <a:p>
                    <a:fld id="{85D19EE0-AA94-42FE-8BD6-36C649186817}" type="VALUE">
                      <a:rPr lang="en-US" b="1"/>
                      <a:pPr/>
                      <a:t>[VALUE]</a:t>
                    </a:fld>
                    <a:r>
                      <a:rPr lang="en-US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1"/>
              <c:layout>
                <c:manualLayout>
                  <c:x val="6.9431321084864286E-2"/>
                  <c:y val="0.27636956838728483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Steel</a:t>
                    </a:r>
                  </a:p>
                  <a:p>
                    <a:fld id="{E195B37E-E096-4E26-9299-5D97FD7CC3B2}" type="VALUE">
                      <a:rPr lang="en-US" b="1"/>
                      <a:pPr/>
                      <a:t>[VALUE]</a:t>
                    </a:fld>
                    <a:r>
                      <a:rPr lang="en-US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5.7998906386701563E-2"/>
                  <c:y val="0.40669911052785063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Gable</a:t>
                    </a:r>
                    <a:r>
                      <a:rPr lang="en-US" b="0" baseline="0"/>
                      <a:t> Top Containers</a:t>
                    </a:r>
                    <a:endParaRPr lang="en-US" b="0"/>
                  </a:p>
                  <a:p>
                    <a:fld id="{386D6069-9BB9-499F-936C-5F74726D041E}" type="VALUE">
                      <a:rPr lang="en-US" b="1"/>
                      <a:pPr/>
                      <a:t>[VALUE]</a:t>
                    </a:fld>
                    <a:r>
                      <a:rPr lang="en-US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3"/>
              <c:layout>
                <c:manualLayout>
                  <c:x val="-0.23512981189851268"/>
                  <c:y val="-4.9857830271216102E-3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Food Waste</a:t>
                    </a:r>
                  </a:p>
                  <a:p>
                    <a:fld id="{6F6966B0-9A0F-4770-8D2B-15F20F958950}" type="VALUE">
                      <a:rPr lang="en-US" b="1"/>
                      <a:pPr/>
                      <a:t>[VALUE]</a:t>
                    </a:fld>
                    <a:r>
                      <a:rPr lang="en-US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4"/>
              <c:layout>
                <c:manualLayout>
                  <c:x val="-0.15590944881889765"/>
                  <c:y val="0.19665172061825606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Paper Towels</a:t>
                    </a:r>
                  </a:p>
                  <a:p>
                    <a:fld id="{99AAFA5B-33E8-45ED-972B-BD1F1F3E5092}" type="VALUE">
                      <a:rPr lang="en-US" b="1"/>
                      <a:pPr/>
                      <a:t>[VALUE]</a:t>
                    </a:fld>
                    <a:r>
                      <a:rPr lang="en-US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5"/>
              <c:layout>
                <c:manualLayout>
                  <c:x val="-0.24558267716535434"/>
                  <c:y val="0.24031277340332458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Non-Recyclables</a:t>
                    </a:r>
                  </a:p>
                  <a:p>
                    <a:fld id="{66E861F7-0895-4FEA-AC75-63B50B9D149C}" type="VALUE">
                      <a:rPr lang="en-US" b="1"/>
                      <a:pPr/>
                      <a:t>[VALUE]</a:t>
                    </a:fld>
                    <a:r>
                      <a:rPr lang="en-US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Sheet1!$C$6:$C$21</c:f>
              <c:numCache>
                <c:formatCode>0.0</c:formatCode>
                <c:ptCount val="16"/>
                <c:pt idx="0">
                  <c:v>2.3440770196735032</c:v>
                </c:pt>
                <c:pt idx="1">
                  <c:v>0.58601925491837581</c:v>
                </c:pt>
                <c:pt idx="2">
                  <c:v>0.66973629133528678</c:v>
                </c:pt>
                <c:pt idx="3">
                  <c:v>1.1301799916282964</c:v>
                </c:pt>
                <c:pt idx="4" formatCode="0.00">
                  <c:v>4.1858518208455424E-2</c:v>
                </c:pt>
                <c:pt idx="5">
                  <c:v>10.12976140644621</c:v>
                </c:pt>
                <c:pt idx="6">
                  <c:v>0.1674340728338217</c:v>
                </c:pt>
                <c:pt idx="7">
                  <c:v>0.54416073670992049</c:v>
                </c:pt>
                <c:pt idx="8">
                  <c:v>1.1301799916282964</c:v>
                </c:pt>
                <c:pt idx="9">
                  <c:v>0.83717036416910839</c:v>
                </c:pt>
                <c:pt idx="10">
                  <c:v>1.0464629552113853</c:v>
                </c:pt>
                <c:pt idx="11">
                  <c:v>0.4185851820845542</c:v>
                </c:pt>
                <c:pt idx="12">
                  <c:v>4.6462955211385513</c:v>
                </c:pt>
                <c:pt idx="13">
                  <c:v>48.221012976140642</c:v>
                </c:pt>
                <c:pt idx="14">
                  <c:v>2.9300962745918797</c:v>
                </c:pt>
                <c:pt idx="15">
                  <c:v>25.156969443281707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182880</xdr:colOff>
      <xdr:row>19</xdr:row>
      <xdr:rowOff>182880</xdr:rowOff>
    </xdr:from>
    <xdr:to>
      <xdr:col>8</xdr:col>
      <xdr:colOff>792480</xdr:colOff>
      <xdr:row>33</xdr:row>
      <xdr:rowOff>15240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129540</xdr:colOff>
      <xdr:row>40</xdr:row>
      <xdr:rowOff>91440</xdr:rowOff>
    </xdr:from>
    <xdr:to>
      <xdr:col>8</xdr:col>
      <xdr:colOff>739140</xdr:colOff>
      <xdr:row>53</xdr:row>
      <xdr:rowOff>60960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800100</xdr:colOff>
      <xdr:row>4</xdr:row>
      <xdr:rowOff>175260</xdr:rowOff>
    </xdr:from>
    <xdr:to>
      <xdr:col>9</xdr:col>
      <xdr:colOff>419100</xdr:colOff>
      <xdr:row>18</xdr:row>
      <xdr:rowOff>144780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0"/>
  <sheetViews>
    <sheetView tabSelected="1" workbookViewId="0">
      <selection activeCell="A19" sqref="A19"/>
    </sheetView>
  </sheetViews>
  <sheetFormatPr defaultColWidth="14.42578125" defaultRowHeight="15.75" customHeight="1" x14ac:dyDescent="0.2"/>
  <cols>
    <col min="1" max="1" width="16.7109375" customWidth="1"/>
    <col min="2" max="2" width="11.5703125" customWidth="1"/>
    <col min="3" max="3" width="11.28515625" customWidth="1"/>
  </cols>
  <sheetData>
    <row r="3" spans="1:4" ht="15.75" customHeight="1" x14ac:dyDescent="0.2">
      <c r="A3" s="1"/>
      <c r="B3" s="1"/>
    </row>
    <row r="4" spans="1:4" ht="15.75" customHeight="1" x14ac:dyDescent="0.2">
      <c r="A4" s="1"/>
      <c r="B4" s="2"/>
    </row>
    <row r="5" spans="1:4" ht="15.75" customHeight="1" x14ac:dyDescent="0.2">
      <c r="A5" s="3"/>
      <c r="B5" s="8" t="s">
        <v>0</v>
      </c>
      <c r="C5" s="8" t="s">
        <v>1</v>
      </c>
    </row>
    <row r="6" spans="1:4" ht="15.75" customHeight="1" x14ac:dyDescent="0.2">
      <c r="A6" s="5" t="s">
        <v>15</v>
      </c>
      <c r="B6" s="10">
        <v>2.8</v>
      </c>
      <c r="C6" s="13">
        <f>(B6/119.45)*100</f>
        <v>2.3440770196735032</v>
      </c>
      <c r="D6" s="14">
        <f>SUM(C6:C10)</f>
        <v>4.7718710757639169</v>
      </c>
    </row>
    <row r="7" spans="1:4" ht="15.75" customHeight="1" x14ac:dyDescent="0.2">
      <c r="A7" s="5" t="s">
        <v>2</v>
      </c>
      <c r="B7" s="10">
        <v>0.7</v>
      </c>
      <c r="C7" s="13">
        <f t="shared" ref="C7:C21" si="0">(B7/119.45)*100</f>
        <v>0.58601925491837581</v>
      </c>
    </row>
    <row r="8" spans="1:4" ht="15.75" customHeight="1" x14ac:dyDescent="0.2">
      <c r="A8" s="5" t="s">
        <v>3</v>
      </c>
      <c r="B8" s="10">
        <v>0.8</v>
      </c>
      <c r="C8" s="13">
        <f t="shared" si="0"/>
        <v>0.66973629133528678</v>
      </c>
    </row>
    <row r="9" spans="1:4" ht="15.75" customHeight="1" x14ac:dyDescent="0.2">
      <c r="A9" s="5" t="s">
        <v>4</v>
      </c>
      <c r="B9" s="10">
        <v>1.35</v>
      </c>
      <c r="C9" s="13">
        <f t="shared" si="0"/>
        <v>1.1301799916282964</v>
      </c>
    </row>
    <row r="10" spans="1:4" ht="15.75" customHeight="1" x14ac:dyDescent="0.2">
      <c r="A10" s="5" t="s">
        <v>12</v>
      </c>
      <c r="B10" s="11">
        <v>0.05</v>
      </c>
      <c r="C10" s="16">
        <f>(B10/119.45)*100</f>
        <v>4.1858518208455424E-2</v>
      </c>
    </row>
    <row r="11" spans="1:4" ht="15.75" customHeight="1" x14ac:dyDescent="0.2">
      <c r="A11" s="5" t="s">
        <v>5</v>
      </c>
      <c r="B11" s="12">
        <v>12.1</v>
      </c>
      <c r="C11" s="13">
        <f t="shared" si="0"/>
        <v>10.12976140644621</v>
      </c>
      <c r="D11" s="14">
        <f>SUM(C11:C18)</f>
        <v>18.920050230221847</v>
      </c>
    </row>
    <row r="12" spans="1:4" ht="15.75" customHeight="1" x14ac:dyDescent="0.2">
      <c r="A12" s="5" t="s">
        <v>6</v>
      </c>
      <c r="B12" s="10">
        <v>0.2</v>
      </c>
      <c r="C12" s="13">
        <f t="shared" si="0"/>
        <v>0.1674340728338217</v>
      </c>
      <c r="D12">
        <v>2.4</v>
      </c>
    </row>
    <row r="13" spans="1:4" ht="15.75" customHeight="1" x14ac:dyDescent="0.2">
      <c r="A13" s="5" t="s">
        <v>7</v>
      </c>
      <c r="B13" s="12">
        <f>0.3+0.2+0.15</f>
        <v>0.65</v>
      </c>
      <c r="C13" s="13">
        <f t="shared" si="0"/>
        <v>0.54416073670992049</v>
      </c>
    </row>
    <row r="14" spans="1:4" ht="15.75" customHeight="1" x14ac:dyDescent="0.2">
      <c r="A14" s="5" t="s">
        <v>8</v>
      </c>
      <c r="B14" s="10">
        <v>1.35</v>
      </c>
      <c r="C14" s="13">
        <f t="shared" si="0"/>
        <v>1.1301799916282964</v>
      </c>
    </row>
    <row r="15" spans="1:4" ht="15.75" customHeight="1" x14ac:dyDescent="0.2">
      <c r="A15" s="5" t="s">
        <v>9</v>
      </c>
      <c r="B15" s="10">
        <v>1</v>
      </c>
      <c r="C15" s="13">
        <f t="shared" si="0"/>
        <v>0.83717036416910839</v>
      </c>
    </row>
    <row r="16" spans="1:4" ht="15.75" customHeight="1" x14ac:dyDescent="0.2">
      <c r="A16" s="5" t="s">
        <v>10</v>
      </c>
      <c r="B16" s="12">
        <f>0.3+0.6+0.35</f>
        <v>1.25</v>
      </c>
      <c r="C16" s="13">
        <f t="shared" si="0"/>
        <v>1.0464629552113853</v>
      </c>
    </row>
    <row r="17" spans="1:4" ht="15.75" customHeight="1" x14ac:dyDescent="0.2">
      <c r="A17" s="5" t="s">
        <v>11</v>
      </c>
      <c r="B17" s="10">
        <v>0.5</v>
      </c>
      <c r="C17" s="13">
        <f t="shared" si="0"/>
        <v>0.4185851820845542</v>
      </c>
    </row>
    <row r="18" spans="1:4" ht="15.75" customHeight="1" x14ac:dyDescent="0.2">
      <c r="A18" s="5" t="s">
        <v>22</v>
      </c>
      <c r="B18" s="11">
        <v>5.55</v>
      </c>
      <c r="C18" s="13">
        <f t="shared" si="0"/>
        <v>4.6462955211385513</v>
      </c>
    </row>
    <row r="19" spans="1:4" ht="15.75" customHeight="1" x14ac:dyDescent="0.2">
      <c r="A19" s="5" t="s">
        <v>16</v>
      </c>
      <c r="B19" s="11">
        <v>57.6</v>
      </c>
      <c r="C19" s="13">
        <f t="shared" si="0"/>
        <v>48.221012976140642</v>
      </c>
    </row>
    <row r="20" spans="1:4" ht="15.75" customHeight="1" x14ac:dyDescent="0.2">
      <c r="A20" s="5" t="s">
        <v>13</v>
      </c>
      <c r="B20" s="11">
        <v>3.5</v>
      </c>
      <c r="C20" s="13">
        <f t="shared" si="0"/>
        <v>2.9300962745918797</v>
      </c>
    </row>
    <row r="21" spans="1:4" ht="15.75" customHeight="1" x14ac:dyDescent="0.2">
      <c r="A21" s="6" t="s">
        <v>17</v>
      </c>
      <c r="B21" s="11">
        <v>30.05</v>
      </c>
      <c r="C21" s="13">
        <f t="shared" si="0"/>
        <v>25.156969443281707</v>
      </c>
    </row>
    <row r="22" spans="1:4" ht="15.75" customHeight="1" x14ac:dyDescent="0.2">
      <c r="A22" s="9" t="s">
        <v>14</v>
      </c>
      <c r="B22" s="4">
        <f>SUM(B6:B21)</f>
        <v>119.45</v>
      </c>
      <c r="C22" s="7">
        <f>SUM(C6:C21)</f>
        <v>99.999999999999986</v>
      </c>
    </row>
    <row r="23" spans="1:4" ht="15.75" customHeight="1" x14ac:dyDescent="0.2">
      <c r="A23" s="1"/>
      <c r="B23" s="1"/>
    </row>
    <row r="24" spans="1:4" ht="15.75" customHeight="1" x14ac:dyDescent="0.2">
      <c r="A24" s="1"/>
      <c r="B24" s="1"/>
    </row>
    <row r="25" spans="1:4" ht="15.75" customHeight="1" x14ac:dyDescent="0.2">
      <c r="A25" s="1" t="s">
        <v>18</v>
      </c>
      <c r="B25" s="1" t="s">
        <v>19</v>
      </c>
      <c r="C25" t="s">
        <v>17</v>
      </c>
    </row>
    <row r="26" spans="1:4" ht="15.75" customHeight="1" x14ac:dyDescent="0.2">
      <c r="A26" s="15">
        <f>C6+C7+C10+C15+C16+C17</f>
        <v>5.2741732942653821</v>
      </c>
      <c r="B26" s="14">
        <v>69.5</v>
      </c>
      <c r="C26">
        <v>25.2</v>
      </c>
      <c r="D26" s="14"/>
    </row>
    <row r="27" spans="1:4" ht="12.75" x14ac:dyDescent="0.2">
      <c r="A27" s="1"/>
      <c r="B27" s="1"/>
    </row>
    <row r="29" spans="1:4" ht="12.75" x14ac:dyDescent="0.2">
      <c r="B29" t="s">
        <v>20</v>
      </c>
      <c r="C29">
        <v>27.3</v>
      </c>
    </row>
    <row r="30" spans="1:4" ht="15.75" customHeight="1" x14ac:dyDescent="0.2">
      <c r="B30" t="s">
        <v>21</v>
      </c>
      <c r="C30">
        <v>72.7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Purdy</dc:creator>
  <cp:lastModifiedBy>sandeep</cp:lastModifiedBy>
  <dcterms:created xsi:type="dcterms:W3CDTF">2016-05-18T23:23:12Z</dcterms:created>
  <dcterms:modified xsi:type="dcterms:W3CDTF">2017-03-05T02:24:49Z</dcterms:modified>
</cp:coreProperties>
</file>